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Contractacions\Esborranys\DOC CAST\Ofertes econòmiques\"/>
    </mc:Choice>
  </mc:AlternateContent>
  <xr:revisionPtr revIDLastSave="0" documentId="13_ncr:1_{A797901D-1ED7-4F65-A826-1306E25F2F0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LOTE 47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4" i="1" l="1"/>
  <c r="P24" i="1"/>
  <c r="Q24" i="1" s="1"/>
  <c r="L24" i="1"/>
  <c r="K24" i="1"/>
  <c r="R23" i="1"/>
  <c r="P23" i="1"/>
  <c r="Q23" i="1" s="1"/>
  <c r="L23" i="1"/>
  <c r="K23" i="1"/>
  <c r="L22" i="1"/>
  <c r="R22" i="1"/>
  <c r="K22" i="1"/>
  <c r="P22" i="1"/>
  <c r="Q22" i="1" s="1"/>
  <c r="K28" i="1" l="1"/>
  <c r="K30" i="1" s="1"/>
  <c r="S24" i="1"/>
  <c r="Q28" i="1"/>
  <c r="Q30" i="1" s="1"/>
  <c r="S23" i="1"/>
  <c r="S22" i="1"/>
  <c r="S28" i="1" l="1"/>
  <c r="S30" i="1" s="1"/>
</calcChain>
</file>

<file path=xl/sharedStrings.xml><?xml version="1.0" encoding="utf-8"?>
<sst xmlns="http://schemas.openxmlformats.org/spreadsheetml/2006/main" count="62" uniqueCount="59">
  <si>
    <t>LOTE</t>
  </si>
  <si>
    <t>DENOMINACIÓN ARTÍCULO LICITADOR</t>
  </si>
  <si>
    <t>REFERENCIA ARTÍCULO LICITADOR</t>
  </si>
  <si>
    <t>TIPO IVA</t>
  </si>
  <si>
    <t>% RAPPEL OFERTA</t>
  </si>
  <si>
    <t>BASE IMPONIBLE TOTAL (Descontado rappel)</t>
  </si>
  <si>
    <t>UNIDAD DE MEDIDA (UM)</t>
  </si>
  <si>
    <t>BASE IMPONIBLE MÁXIMA TOTAL</t>
  </si>
  <si>
    <t>DESCRIPCIÓN DEL ARTÍCULO</t>
  </si>
  <si>
    <t>TÍTULO DEL EXPEDIENTE:</t>
  </si>
  <si>
    <t>NÚMERO DE EXPEDIENTE:</t>
  </si>
  <si>
    <t>DATOS DEL FIRMANTE</t>
  </si>
  <si>
    <t>NOMBRE Y APELLIDOS</t>
  </si>
  <si>
    <t>CÓDIGO POSTAL</t>
  </si>
  <si>
    <t>CARGO</t>
  </si>
  <si>
    <t>LOCALIDAD</t>
  </si>
  <si>
    <t>NO</t>
  </si>
  <si>
    <t>FECHA</t>
  </si>
  <si>
    <t xml:space="preserve"> ANEXO DE CUMPLIMENTACIÓN OBLIGATORIA DE OFERTA ECONÓMICA</t>
  </si>
  <si>
    <t>UNIDADES DE LA PRESENTACIÓN MÍNIMA</t>
  </si>
  <si>
    <t>BASE IMPONIBLE TOTAL REAL(Descontado rappel)</t>
  </si>
  <si>
    <t>Nº UM NECESARIAS PARA CUBRIR CONSUMO ANUAL</t>
  </si>
  <si>
    <t>INSTRUCCIONES CUMPLIMENTACIÓN ANEXO DE OFERTA ECONÓMICA</t>
  </si>
  <si>
    <t>Sólo se pueden completar los campos vacíos y sin sombreado.</t>
  </si>
  <si>
    <t>IMPORTE OFERTA</t>
  </si>
  <si>
    <t>IMPORTE HOMOGENEIZADO</t>
  </si>
  <si>
    <r>
      <t xml:space="preserve"> DENOMINACIÓN ARTÍCULO LICITADOR:</t>
    </r>
    <r>
      <rPr>
        <sz val="12"/>
        <rFont val="Arial"/>
        <family val="2"/>
      </rPr>
      <t>Nombre comercial del artículo.</t>
    </r>
  </si>
  <si>
    <r>
      <t>REFERENCIA ARTÍCULO LICITADOR:</t>
    </r>
    <r>
      <rPr>
        <sz val="12"/>
        <rFont val="Arial"/>
        <family val="2"/>
      </rPr>
      <t>Es su referencia. En el caso de fármacos, es el Código Nacional.</t>
    </r>
  </si>
  <si>
    <r>
      <t xml:space="preserve"> UNIDADES DE LA PRESENTACIÓN MÍNIMA:</t>
    </r>
    <r>
      <rPr>
        <sz val="12"/>
        <rFont val="Arial"/>
        <family val="2"/>
      </rPr>
      <t>Número de unidades que contiene una Unidad Mínima de Venta (sólo cantidad: 1, 50, 100, 200, etc.).</t>
    </r>
  </si>
  <si>
    <r>
      <t xml:space="preserve"> TIPO IVA:</t>
    </r>
    <r>
      <rPr>
        <sz val="12"/>
        <rFont val="Arial"/>
        <family val="2"/>
      </rPr>
      <t>Porcentaje correspondiente al tipo de IVA (no incluir símbolo %, es automático).</t>
    </r>
  </si>
  <si>
    <t>Presentación obligatoria de este Anexo en .pdf con firma digital y archivo excel no protegido y sin modificar el formato establecido.</t>
  </si>
  <si>
    <t>BASE IMPONIBLE MAXIMA POR UM (PRECIO UNITARIO)</t>
  </si>
  <si>
    <t>LICITADOR E IDENTIFICACIÓN DE LA OFERTA</t>
  </si>
  <si>
    <t>EMPRESA</t>
  </si>
  <si>
    <t>FAX</t>
  </si>
  <si>
    <t>DOMICILIO</t>
  </si>
  <si>
    <t>TELÉFONO</t>
  </si>
  <si>
    <t>E-Mail</t>
  </si>
  <si>
    <t>CIF/NIF</t>
  </si>
  <si>
    <t>OFERTA BASE (Si procede, marcar con X)</t>
  </si>
  <si>
    <t>SÍ</t>
  </si>
  <si>
    <t xml:space="preserve"> FIRMA Y SELLO</t>
  </si>
  <si>
    <t>VARIANTE Nº (Si procede)</t>
  </si>
  <si>
    <t>CONSUMO APROX ANUAL</t>
  </si>
  <si>
    <t>CÓDIGO HSP</t>
  </si>
  <si>
    <t>TOTAL ANUAL</t>
  </si>
  <si>
    <r>
      <t xml:space="preserve"> BASE IMPONIBLE UNIDAD MÍNIMA DE VENTA:</t>
    </r>
    <r>
      <rPr>
        <sz val="12"/>
        <rFont val="Arial"/>
        <family val="2"/>
      </rPr>
      <t xml:space="preserve"> Precio de la unidad mínima de venta</t>
    </r>
    <r>
      <rPr>
        <b/>
        <u/>
        <sz val="12"/>
        <rFont val="Arial"/>
        <family val="2"/>
      </rPr>
      <t>sin impuestos</t>
    </r>
    <r>
      <rPr>
        <sz val="12"/>
        <rFont val="Arial"/>
        <family val="2"/>
      </rPr>
      <t xml:space="preserve"> Los precios deben ofertarse en formato numérico con</t>
    </r>
    <r>
      <rPr>
        <b/>
        <u/>
        <sz val="12"/>
        <rFont val="Arial"/>
        <family val="2"/>
      </rPr>
      <t>dos decimales</t>
    </r>
    <r>
      <rPr>
        <sz val="12"/>
        <rFont val="Arial"/>
        <family val="2"/>
      </rPr>
      <t>. No debe indicarse el símbolo de moneda (€). Los signos de puntuación serán: por miles el punto.</t>
    </r>
  </si>
  <si>
    <r>
      <t xml:space="preserve"> BASE IMPONIBLE UNIDAD MÍNIMA DE VENTA</t>
    </r>
    <r>
      <rPr>
        <b/>
        <sz val="10"/>
        <color rgb="FFFF0000"/>
        <rFont val="Arial"/>
        <family val="2"/>
      </rPr>
      <t>(dos decimales)</t>
    </r>
  </si>
  <si>
    <t>BASE IMPONIBLE POR UM (PRECIO UNITARIO PEDIDO)</t>
  </si>
  <si>
    <t>TOTAL PRESUPUESTO BASE LICITACIÓN (2 AÑOS)</t>
  </si>
  <si>
    <t xml:space="preserve"> ACM 25/932</t>
  </si>
  <si>
    <t>Adaptador de perfusión coronaria en "Y"</t>
  </si>
  <si>
    <t xml:space="preserve"> Cánula perfusión coronaria fija para coronaria izquierda</t>
  </si>
  <si>
    <t xml:space="preserve"> Cánula perfusión coronaria fija para coronaria derecha</t>
  </si>
  <si>
    <t xml:space="preserve"> Cánula perfusión coronaria maleable para coronaria izquierda</t>
  </si>
  <si>
    <t xml:space="preserve"> Cánula perfusión coronaria maleable para coronaria derecha</t>
  </si>
  <si>
    <t>BASE IMPONIBLE UNIDAD MÍNIMA DE VENTA OFERTADA NETA (Descontado rappel)</t>
  </si>
  <si>
    <t>UN</t>
  </si>
  <si>
    <t xml:space="preserve"> SUMINISTRO DE SONDAS TUBOS Y CÁNULAS PARA LA FUNDACIÓN DE GESTIÓN SANITARIA DEL HOSPITAL DE LA SANTA CREU I SANT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</si>
</sst>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71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0" fontId="8" fillId="60" borderId="8" xfId="2" applyFont="1" applyFill="1" applyBorder="1" applyAlignment="1" applyProtection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4" fontId="8" fillId="2" borderId="51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4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2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8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35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5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1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3" fontId="1" fillId="60" borderId="12" xfId="2" applyNumberFormat="1" applyFont="1" applyFill="1" applyBorder="1" applyAlignment="1" applyProtection="1">
      <alignment horizontal="center" vertic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3" fontId="1" fillId="60" borderId="8" xfId="2" applyNumberFormat="1" applyFont="1" applyFill="1" applyBorder="1" applyAlignment="1" applyProtection="1">
      <alignment horizontal="center" vertical="center"/>
    </xf>
    <xf numFmtId="165" fontId="8" fillId="60" borderId="12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165" fontId="8" fillId="60" borderId="8" xfId="2" applyNumberFormat="1" applyFont="1" applyFill="1" applyBorder="1" applyAlignment="1" applyProtection="1">
      <alignment horizontal="center" vertical="center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57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  <xf numFmtId="0" fontId="1" fillId="60" borderId="4" xfId="2" applyFont="1" applyFill="1" applyBorder="1" applyAlignment="1" applyProtection="1">
      <alignment horizontal="left" vertical="center" wrapText="1"/>
    </xf>
    <xf numFmtId="0" fontId="1" fillId="60" borderId="35" xfId="2" applyFont="1" applyFill="1" applyBorder="1" applyAlignment="1" applyProtection="1">
      <alignment horizontal="left" vertical="center" wrapText="1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center" vertical="center" wrapText="1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0" fontId="1" fillId="60" borderId="12" xfId="2" applyFont="1" applyFill="1" applyBorder="1" applyAlignment="1" applyProtection="1">
      <alignment horizontal="center" vertical="center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103934</xdr:colOff>
      <xdr:row>4</xdr:row>
      <xdr:rowOff>92894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1"/>
  <sheetViews>
    <sheetView showGridLines="0" tabSelected="1" topLeftCell="C3" zoomScale="80" zoomScaleNormal="80" workbookViewId="0">
      <selection activeCell="F16" sqref="F16"/>
    </sheetView>
  </sheetViews>
  <sheetFormatPr defaultRowHeight="15" x14ac:dyDescent="0.25"/>
  <cols>
    <col min="1" max="1" width="19.5703125" customWidth="1"/>
    <col min="2" max="2" width="13.28515625" customWidth="1"/>
    <col min="3" max="3" width="17.5703125" customWidth="1"/>
    <col min="4" max="4" width="54.42578125" customWidth="1"/>
    <col min="5" max="5" width="45.42578125" customWidth="1"/>
    <col min="6" max="6" width="29.28515625" customWidth="1"/>
    <col min="7" max="7" width="8.28515625" bestFit="1" customWidth="1"/>
    <col min="8" max="8" width="11.5703125" customWidth="1"/>
    <col min="9" max="9" width="10.7109375" bestFit="1" customWidth="1"/>
    <col min="10" max="10" width="17.28515625" customWidth="1"/>
    <col min="11" max="11" width="17.42578125" customWidth="1"/>
    <col min="12" max="12" width="15.28515625" customWidth="1"/>
    <col min="13" max="13" width="15.28515625" bestFit="1" customWidth="1"/>
    <col min="14" max="14" width="11.7109375" customWidth="1"/>
    <col min="15" max="15" width="12.7109375" customWidth="1"/>
    <col min="16" max="16" width="18.28515625" customWidth="1"/>
    <col min="17" max="17" width="12.42578125" customWidth="1"/>
    <col min="18" max="18" width="14.42578125" customWidth="1"/>
    <col min="19" max="19" width="18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148" t="s">
        <v>18</v>
      </c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148"/>
      <c r="N9" s="148"/>
      <c r="O9" s="148"/>
      <c r="P9" s="148"/>
      <c r="Q9" s="148"/>
      <c r="R9" s="148"/>
      <c r="S9" s="148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64" t="s">
        <v>9</v>
      </c>
      <c r="B10" s="164"/>
      <c r="C10" s="164"/>
      <c r="D10" s="166" t="s">
        <v>58</v>
      </c>
      <c r="E10" s="166"/>
      <c r="F10" s="166"/>
      <c r="G10" s="166"/>
      <c r="H10" s="166"/>
      <c r="I10" s="166"/>
      <c r="J10" s="166"/>
      <c r="K10" s="166"/>
      <c r="L10" s="166"/>
      <c r="M10" s="166"/>
      <c r="N10" s="166"/>
      <c r="O10" s="166"/>
      <c r="P10" s="166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65" t="s">
        <v>10</v>
      </c>
      <c r="B11" s="165"/>
      <c r="C11" s="165"/>
      <c r="D11" s="51"/>
      <c r="E11" s="167" t="s">
        <v>50</v>
      </c>
      <c r="F11" s="167"/>
      <c r="G11" s="167"/>
      <c r="H11" s="167"/>
      <c r="I11" s="167"/>
      <c r="J11" s="167"/>
      <c r="K11" s="167"/>
      <c r="L11" s="167"/>
      <c r="M11" s="167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">
      <c r="A12" s="116" t="s">
        <v>32</v>
      </c>
      <c r="B12" s="117"/>
      <c r="C12" s="117"/>
      <c r="D12" s="117"/>
      <c r="E12" s="117"/>
      <c r="F12" s="117"/>
      <c r="G12" s="117"/>
      <c r="H12" s="117"/>
      <c r="I12" s="117"/>
      <c r="J12" s="118"/>
      <c r="K12" s="116" t="s">
        <v>11</v>
      </c>
      <c r="L12" s="117"/>
      <c r="M12" s="117"/>
      <c r="N12" s="117"/>
      <c r="O12" s="117"/>
      <c r="P12" s="117"/>
      <c r="Q12" s="117"/>
      <c r="R12" s="117"/>
      <c r="S12" s="118"/>
      <c r="W12" s="26"/>
      <c r="X12" s="26"/>
    </row>
    <row r="13" spans="1:26" s="28" customFormat="1" ht="39" customHeight="1" x14ac:dyDescent="0.2">
      <c r="A13" s="48" t="s">
        <v>33</v>
      </c>
      <c r="B13" s="159"/>
      <c r="C13" s="160"/>
      <c r="D13" s="160"/>
      <c r="E13" s="161"/>
      <c r="F13" s="27" t="s">
        <v>34</v>
      </c>
      <c r="G13" s="159"/>
      <c r="H13" s="160"/>
      <c r="I13" s="160"/>
      <c r="J13" s="162"/>
      <c r="K13" s="151" t="s">
        <v>12</v>
      </c>
      <c r="L13" s="153"/>
      <c r="M13" s="154"/>
      <c r="N13" s="154"/>
      <c r="O13" s="154"/>
      <c r="P13" s="154"/>
      <c r="Q13" s="154"/>
      <c r="R13" s="154"/>
      <c r="S13" s="155"/>
      <c r="W13" s="26"/>
    </row>
    <row r="14" spans="1:26" s="28" customFormat="1" ht="39" customHeight="1" x14ac:dyDescent="0.2">
      <c r="A14" s="45" t="s">
        <v>35</v>
      </c>
      <c r="B14" s="128"/>
      <c r="C14" s="129"/>
      <c r="D14" s="129"/>
      <c r="E14" s="130"/>
      <c r="F14" s="29" t="s">
        <v>36</v>
      </c>
      <c r="G14" s="128"/>
      <c r="H14" s="129"/>
      <c r="I14" s="129"/>
      <c r="J14" s="163"/>
      <c r="K14" s="152"/>
      <c r="L14" s="156"/>
      <c r="M14" s="157"/>
      <c r="N14" s="157"/>
      <c r="O14" s="157"/>
      <c r="P14" s="157"/>
      <c r="Q14" s="157"/>
      <c r="R14" s="157"/>
      <c r="S14" s="158"/>
      <c r="W14" s="26"/>
    </row>
    <row r="15" spans="1:26" s="28" customFormat="1" ht="39" customHeight="1" x14ac:dyDescent="0.2">
      <c r="A15" s="45" t="s">
        <v>13</v>
      </c>
      <c r="B15" s="31"/>
      <c r="C15" s="29" t="s">
        <v>15</v>
      </c>
      <c r="D15" s="168"/>
      <c r="E15" s="169"/>
      <c r="F15" s="29" t="s">
        <v>37</v>
      </c>
      <c r="G15" s="128"/>
      <c r="H15" s="129"/>
      <c r="I15" s="129"/>
      <c r="J15" s="163"/>
      <c r="K15" s="30" t="s">
        <v>14</v>
      </c>
      <c r="L15" s="149"/>
      <c r="M15" s="149"/>
      <c r="N15" s="149"/>
      <c r="O15" s="149"/>
      <c r="P15" s="149"/>
      <c r="Q15" s="149"/>
      <c r="R15" s="149"/>
      <c r="S15" s="150"/>
      <c r="W15" s="26"/>
    </row>
    <row r="16" spans="1:26" s="28" customFormat="1" ht="39" customHeight="1" x14ac:dyDescent="0.2">
      <c r="A16" s="45" t="s">
        <v>38</v>
      </c>
      <c r="B16" s="128"/>
      <c r="C16" s="129"/>
      <c r="D16" s="129"/>
      <c r="E16" s="130"/>
      <c r="F16" s="32" t="s">
        <v>39</v>
      </c>
      <c r="G16" s="33" t="s">
        <v>40</v>
      </c>
      <c r="H16" s="46"/>
      <c r="I16" s="33" t="s">
        <v>16</v>
      </c>
      <c r="J16" s="46"/>
      <c r="K16" s="131" t="s">
        <v>41</v>
      </c>
      <c r="L16" s="124"/>
      <c r="M16" s="124"/>
      <c r="N16" s="124"/>
      <c r="O16" s="124"/>
      <c r="P16" s="124"/>
      <c r="Q16" s="124"/>
      <c r="R16" s="124"/>
      <c r="S16" s="125"/>
      <c r="W16" s="26"/>
    </row>
    <row r="17" spans="1:26" s="34" customFormat="1" ht="39" customHeight="1" thickBot="1" x14ac:dyDescent="0.3">
      <c r="A17" s="49" t="s">
        <v>17</v>
      </c>
      <c r="B17" s="133"/>
      <c r="C17" s="134"/>
      <c r="D17" s="134"/>
      <c r="E17" s="135"/>
      <c r="F17" s="50" t="s">
        <v>42</v>
      </c>
      <c r="G17" s="136"/>
      <c r="H17" s="137"/>
      <c r="I17" s="137"/>
      <c r="J17" s="138"/>
      <c r="K17" s="132"/>
      <c r="L17" s="126"/>
      <c r="M17" s="126"/>
      <c r="N17" s="126"/>
      <c r="O17" s="126"/>
      <c r="P17" s="126"/>
      <c r="Q17" s="126"/>
      <c r="R17" s="126"/>
      <c r="S17" s="127"/>
      <c r="W17" s="26"/>
    </row>
    <row r="18" spans="1:26" s="44" customFormat="1" ht="39" customHeight="1" x14ac:dyDescent="0.25">
      <c r="A18" s="35"/>
      <c r="B18" s="36"/>
      <c r="C18" s="36"/>
      <c r="D18" s="36"/>
      <c r="E18" s="36"/>
      <c r="F18" s="37"/>
      <c r="G18" s="38"/>
      <c r="H18" s="38"/>
      <c r="I18" s="38"/>
      <c r="J18" s="38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">
      <c r="A19" s="35"/>
      <c r="B19" s="36"/>
      <c r="C19" s="36"/>
      <c r="D19" s="36"/>
      <c r="E19" s="36"/>
      <c r="F19" s="37"/>
      <c r="G19" s="38"/>
      <c r="H19" s="38"/>
      <c r="I19" s="38"/>
      <c r="J19" s="38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">
      <c r="A20" s="43"/>
      <c r="B20" s="43"/>
      <c r="C20" s="43"/>
      <c r="D20" s="43"/>
      <c r="E20" s="36"/>
      <c r="F20" s="37"/>
      <c r="G20" s="38"/>
      <c r="H20" s="38"/>
      <c r="I20" s="38"/>
      <c r="J20" s="38"/>
      <c r="K20" s="35"/>
      <c r="L20" s="38"/>
      <c r="M20" s="38"/>
      <c r="N20" s="38"/>
      <c r="O20" s="38"/>
      <c r="P20" s="142" t="s">
        <v>24</v>
      </c>
      <c r="Q20" s="143"/>
      <c r="R20" s="144" t="s">
        <v>25</v>
      </c>
      <c r="S20" s="145"/>
      <c r="W20" s="26"/>
    </row>
    <row r="21" spans="1:26" s="15" customFormat="1" ht="108" customHeight="1" thickBot="1" x14ac:dyDescent="0.25">
      <c r="A21" s="56" t="s">
        <v>0</v>
      </c>
      <c r="B21" s="57" t="s">
        <v>44</v>
      </c>
      <c r="C21" s="139" t="s">
        <v>8</v>
      </c>
      <c r="D21" s="139"/>
      <c r="E21" s="58" t="s">
        <v>1</v>
      </c>
      <c r="F21" s="58" t="s">
        <v>2</v>
      </c>
      <c r="G21" s="59" t="s">
        <v>19</v>
      </c>
      <c r="H21" s="60" t="s">
        <v>43</v>
      </c>
      <c r="I21" s="60" t="s">
        <v>6</v>
      </c>
      <c r="J21" s="60" t="s">
        <v>31</v>
      </c>
      <c r="K21" s="61" t="s">
        <v>7</v>
      </c>
      <c r="L21" s="62" t="s">
        <v>48</v>
      </c>
      <c r="M21" s="58" t="s">
        <v>47</v>
      </c>
      <c r="N21" s="63" t="s">
        <v>3</v>
      </c>
      <c r="O21" s="64" t="s">
        <v>4</v>
      </c>
      <c r="P21" s="65" t="s">
        <v>56</v>
      </c>
      <c r="Q21" s="103" t="s">
        <v>5</v>
      </c>
      <c r="R21" s="99" t="s">
        <v>21</v>
      </c>
      <c r="S21" s="66" t="s">
        <v>20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2">
      <c r="A22" s="113">
        <v>47</v>
      </c>
      <c r="B22" s="75">
        <v>2002762</v>
      </c>
      <c r="C22" s="140" t="s">
        <v>51</v>
      </c>
      <c r="D22" s="141" t="s">
        <v>51</v>
      </c>
      <c r="E22" s="76"/>
      <c r="F22" s="76"/>
      <c r="G22" s="77"/>
      <c r="H22" s="107">
        <v>200</v>
      </c>
      <c r="I22" s="170" t="s">
        <v>57</v>
      </c>
      <c r="J22" s="110">
        <v>12.62</v>
      </c>
      <c r="K22" s="78">
        <f t="shared" ref="K22:K24" si="0">H22*J22</f>
        <v>2524</v>
      </c>
      <c r="L22" s="79" t="e">
        <f t="shared" ref="L22:L24" si="1">M22/G22</f>
        <v>#DIV/0!</v>
      </c>
      <c r="M22" s="80"/>
      <c r="N22" s="81"/>
      <c r="O22" s="93"/>
      <c r="P22" s="96">
        <f t="shared" ref="P22:P24" si="2">M22*(1-O22)</f>
        <v>0</v>
      </c>
      <c r="Q22" s="104">
        <f t="shared" ref="Q22:Q23" si="3">IF(ISERROR(P22/G22),0,(P22/G22)*H22)</f>
        <v>0</v>
      </c>
      <c r="R22" s="100" t="e">
        <f t="shared" ref="R22:R23" si="4">ROUNDUP((H22/G22),0)</f>
        <v>#DIV/0!</v>
      </c>
      <c r="S22" s="82" t="e">
        <f t="shared" ref="S22:S24" si="5">R22*P22</f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x14ac:dyDescent="0.2">
      <c r="A23" s="114"/>
      <c r="B23" s="67">
        <v>2003651</v>
      </c>
      <c r="C23" s="146" t="s">
        <v>54</v>
      </c>
      <c r="D23" s="147" t="s">
        <v>52</v>
      </c>
      <c r="E23" s="68"/>
      <c r="F23" s="68"/>
      <c r="G23" s="69"/>
      <c r="H23" s="108">
        <v>150</v>
      </c>
      <c r="I23" s="70" t="s">
        <v>57</v>
      </c>
      <c r="J23" s="111">
        <v>25.5</v>
      </c>
      <c r="K23" s="71">
        <f t="shared" si="0"/>
        <v>3825</v>
      </c>
      <c r="L23" s="72" t="e">
        <f t="shared" si="1"/>
        <v>#DIV/0!</v>
      </c>
      <c r="M23" s="73"/>
      <c r="N23" s="74"/>
      <c r="O23" s="94"/>
      <c r="P23" s="97">
        <f t="shared" si="2"/>
        <v>0</v>
      </c>
      <c r="Q23" s="105">
        <f t="shared" si="3"/>
        <v>0</v>
      </c>
      <c r="R23" s="101" t="e">
        <f t="shared" si="4"/>
        <v>#DIV/0!</v>
      </c>
      <c r="S23" s="92" t="e">
        <f t="shared" si="5"/>
        <v>#DIV/0!</v>
      </c>
      <c r="T23" s="16"/>
      <c r="U23" s="16"/>
      <c r="V23" s="16"/>
      <c r="W23" s="16"/>
      <c r="X23" s="16"/>
      <c r="Y23" s="16"/>
      <c r="Z23" s="16"/>
    </row>
    <row r="24" spans="1:26" s="15" customFormat="1" ht="39" customHeight="1" thickBot="1" x14ac:dyDescent="0.25">
      <c r="A24" s="115"/>
      <c r="B24" s="83">
        <v>2028421</v>
      </c>
      <c r="C24" s="119" t="s">
        <v>55</v>
      </c>
      <c r="D24" s="120" t="s">
        <v>53</v>
      </c>
      <c r="E24" s="84"/>
      <c r="F24" s="84"/>
      <c r="G24" s="85"/>
      <c r="H24" s="109">
        <v>150</v>
      </c>
      <c r="I24" s="86" t="s">
        <v>57</v>
      </c>
      <c r="J24" s="112">
        <v>25</v>
      </c>
      <c r="K24" s="87">
        <f t="shared" si="0"/>
        <v>3750</v>
      </c>
      <c r="L24" s="88" t="e">
        <f t="shared" si="1"/>
        <v>#DIV/0!</v>
      </c>
      <c r="M24" s="89"/>
      <c r="N24" s="90"/>
      <c r="O24" s="95"/>
      <c r="P24" s="98">
        <f t="shared" si="2"/>
        <v>0</v>
      </c>
      <c r="Q24" s="106">
        <f t="shared" ref="Q24" si="6">IF(ISERROR(P24/G24),0,(P24/G24)*H24)</f>
        <v>0</v>
      </c>
      <c r="R24" s="102" t="e">
        <f t="shared" ref="R24" si="7">ROUNDUP((H24/G24),0)</f>
        <v>#DIV/0!</v>
      </c>
      <c r="S24" s="91" t="e">
        <f t="shared" si="5"/>
        <v>#DIV/0!</v>
      </c>
      <c r="T24" s="16"/>
      <c r="U24" s="16"/>
      <c r="V24" s="16"/>
      <c r="W24" s="16"/>
      <c r="X24" s="16"/>
      <c r="Y24" s="16"/>
      <c r="Z24" s="16"/>
    </row>
    <row r="25" spans="1:26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customHeight="1" x14ac:dyDescent="0.25">
      <c r="A26" s="123"/>
      <c r="B26" s="123"/>
      <c r="C26" s="123"/>
      <c r="D26" s="123"/>
      <c r="E26" s="123"/>
      <c r="F26" s="123"/>
      <c r="G26" s="123"/>
      <c r="H26" s="22"/>
      <c r="I26" s="1"/>
      <c r="J26" s="1"/>
      <c r="K26" s="1"/>
      <c r="L26" s="1"/>
      <c r="M26" s="1"/>
      <c r="N26" s="5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thickBot="1" x14ac:dyDescent="0.3">
      <c r="A27" s="123"/>
      <c r="B27" s="123"/>
      <c r="C27" s="123"/>
      <c r="D27" s="123"/>
      <c r="E27" s="123"/>
      <c r="F27" s="123"/>
      <c r="G27" s="123"/>
      <c r="H27" s="22"/>
      <c r="I27" s="23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 thickBot="1" x14ac:dyDescent="0.3">
      <c r="A28" s="123"/>
      <c r="B28" s="123"/>
      <c r="C28" s="123"/>
      <c r="D28" s="123"/>
      <c r="E28" s="123"/>
      <c r="F28" s="123"/>
      <c r="G28" s="123"/>
      <c r="H28" s="22"/>
      <c r="I28" s="1"/>
      <c r="J28" s="5" t="s">
        <v>45</v>
      </c>
      <c r="K28" s="6">
        <f>SUM(K22:K27)</f>
        <v>10099</v>
      </c>
      <c r="L28" s="24"/>
      <c r="M28" s="1"/>
      <c r="N28" s="7"/>
      <c r="O28" s="7"/>
      <c r="P28" s="7"/>
      <c r="Q28" s="6">
        <f>SUM(Q22:Q27)</f>
        <v>0</v>
      </c>
      <c r="R28" s="1"/>
      <c r="S28" s="6" t="e">
        <f>SUM(S22:S24)</f>
        <v>#DIV/0!</v>
      </c>
      <c r="T28" s="1"/>
      <c r="U28" s="1"/>
      <c r="V28" s="1"/>
      <c r="W28" s="1"/>
      <c r="X28" s="1"/>
      <c r="Y28" s="1"/>
      <c r="Z28" s="1"/>
    </row>
    <row r="29" spans="1:26" ht="15.75" thickBot="1" x14ac:dyDescent="0.3">
      <c r="A29" s="1"/>
      <c r="B29" s="1"/>
      <c r="C29" s="1"/>
      <c r="D29" s="20"/>
      <c r="E29" s="21"/>
      <c r="F29" s="18"/>
      <c r="G29" s="19"/>
      <c r="H29" s="22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thickBot="1" x14ac:dyDescent="0.3">
      <c r="A30" s="39"/>
      <c r="B30" s="39"/>
      <c r="C30" s="39"/>
      <c r="D30" s="39"/>
      <c r="E30" s="39"/>
      <c r="G30" s="40" t="s">
        <v>49</v>
      </c>
      <c r="J30" s="39"/>
      <c r="K30" s="6">
        <f>K28*2</f>
        <v>20198</v>
      </c>
      <c r="L30" s="1"/>
      <c r="M30" s="1"/>
      <c r="N30" s="1"/>
      <c r="O30" s="5"/>
      <c r="P30" s="1"/>
      <c r="Q30" s="6">
        <f>Q28*2</f>
        <v>0</v>
      </c>
      <c r="R30" s="1"/>
      <c r="S30" s="6" t="e">
        <f>S28*2</f>
        <v>#DIV/0!</v>
      </c>
      <c r="T30" s="1"/>
      <c r="U30" s="1"/>
      <c r="V30" s="1"/>
      <c r="W30" s="1"/>
      <c r="X30" s="1"/>
      <c r="Y30" s="1"/>
      <c r="Z30" s="1"/>
    </row>
    <row r="31" spans="1:26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6.2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54"/>
      <c r="Q32" s="54"/>
      <c r="R32" s="54"/>
      <c r="S32" s="54"/>
      <c r="T32" s="1"/>
      <c r="U32" s="1"/>
      <c r="V32" s="1"/>
      <c r="W32" s="1"/>
      <c r="X32" s="1"/>
      <c r="Y32" s="1"/>
      <c r="Z32" s="1"/>
    </row>
    <row r="33" spans="1:26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8" t="s">
        <v>22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11" t="s">
        <v>30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9"/>
      <c r="N36" s="9"/>
      <c r="O36" s="9"/>
      <c r="P36" s="9"/>
      <c r="Q36" s="9"/>
      <c r="R36" s="10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10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11" t="s">
        <v>23</v>
      </c>
      <c r="B38" s="11"/>
      <c r="C38" s="11"/>
      <c r="D38" s="11"/>
      <c r="E38" s="11"/>
      <c r="F38" s="11"/>
      <c r="G38" s="11"/>
      <c r="H38" s="55"/>
      <c r="I38" s="11"/>
      <c r="J38" s="11"/>
      <c r="K38" s="11"/>
      <c r="L38" s="11"/>
      <c r="M38" s="11"/>
      <c r="N38" s="11"/>
      <c r="O38" s="11"/>
      <c r="P38" s="11"/>
      <c r="Q38" s="11"/>
      <c r="R38" s="10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2" t="s">
        <v>26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2" t="s">
        <v>27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12" t="s">
        <v>28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21" t="s">
        <v>46</v>
      </c>
      <c r="B46" s="121"/>
      <c r="C46" s="121"/>
      <c r="D46" s="121"/>
      <c r="E46" s="121"/>
      <c r="F46" s="121"/>
      <c r="G46" s="121"/>
      <c r="H46" s="121"/>
      <c r="I46" s="121"/>
      <c r="J46" s="121"/>
      <c r="K46" s="121"/>
      <c r="L46" s="121"/>
      <c r="M46" s="121"/>
      <c r="N46" s="121"/>
      <c r="O46" s="121"/>
      <c r="P46" s="121"/>
      <c r="Q46" s="121"/>
      <c r="R46" s="12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7"/>
      <c r="M47" s="13"/>
      <c r="N47" s="13"/>
      <c r="O47" s="13"/>
      <c r="P47" s="13"/>
      <c r="Q47" s="13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121" t="s">
        <v>29</v>
      </c>
      <c r="B48" s="122"/>
      <c r="C48" s="122"/>
      <c r="D48" s="122"/>
      <c r="E48" s="122"/>
      <c r="F48" s="122"/>
      <c r="G48" s="122"/>
      <c r="H48" s="122"/>
      <c r="I48" s="122"/>
      <c r="J48" s="122"/>
      <c r="K48" s="122"/>
      <c r="L48" s="122"/>
      <c r="M48" s="122"/>
      <c r="N48" s="122"/>
      <c r="O48" s="122"/>
      <c r="P48" s="122"/>
      <c r="Q48" s="122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7"/>
      <c r="M49" s="13"/>
      <c r="N49" s="13"/>
      <c r="O49" s="13"/>
      <c r="P49" s="13"/>
      <c r="Q49" s="13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x14ac:dyDescent="0.25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x14ac:dyDescent="0.25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"/>
      <c r="S51" s="1"/>
      <c r="T51" s="1"/>
      <c r="U51" s="1"/>
      <c r="V51" s="1"/>
      <c r="W51" s="1"/>
      <c r="X51" s="1"/>
      <c r="Y51" s="1"/>
      <c r="Z51" s="1"/>
    </row>
  </sheetData>
  <sheetProtection selectLockedCells="1"/>
  <protectedRanges>
    <protectedRange sqref="F11:H11" name="Rango1"/>
    <protectedRange sqref="Q19:Q20 D19:E20 D13:E18 Q13:Q18" name="Rango1_1"/>
  </protectedRanges>
  <mergeCells count="31"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A22:A24"/>
    <mergeCell ref="K12:S12"/>
    <mergeCell ref="C24:D24"/>
    <mergeCell ref="A48:Q48"/>
    <mergeCell ref="A26:G28"/>
    <mergeCell ref="A46:R46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C23:D23"/>
  </mergeCells>
  <pageMargins left="0.7" right="0.7" top="0.75" bottom="0.75" header="0.3" footer="0.3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 LOTE 47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2025-06-17T05:58:09Z</cp:lastPrinted>
  <dcterms:created xsi:type="dcterms:W3CDTF">2017-04-20T06:50:43Z</dcterms:created>
  <dcterms:modified xsi:type="dcterms:W3CDTF">2025-11-19T13:09:00Z</dcterms:modified>
</cp:coreProperties>
</file>